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Общая\01 Для Кузнецовой Л.В\Главе\Главе 14 апреля 2022\"/>
    </mc:Choice>
  </mc:AlternateContent>
  <xr:revisionPtr revIDLastSave="0" documentId="13_ncr:1_{DBD48057-A10F-47A5-828D-FBFFC3E6F16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кв.смета_13!$A$1:$K$33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D16" i="2"/>
  <c r="D15" i="2" s="1"/>
  <c r="D13" i="2"/>
  <c r="D11" i="2"/>
  <c r="D10" i="2" s="1"/>
  <c r="D7" i="2"/>
  <c r="D6" i="2" s="1"/>
  <c r="D30" i="2" l="1"/>
  <c r="F16" i="2"/>
  <c r="E16" i="2"/>
  <c r="B16" i="2"/>
  <c r="G16" i="2" s="1"/>
  <c r="H17" i="2"/>
  <c r="C17" i="2"/>
  <c r="C16" i="2"/>
  <c r="C15" i="2" l="1"/>
  <c r="C7" i="2"/>
  <c r="C6" i="2" s="1"/>
  <c r="C11" i="2"/>
  <c r="C13" i="2"/>
  <c r="C10" i="2" s="1"/>
  <c r="C30" i="2" l="1"/>
  <c r="H8" i="2"/>
  <c r="H9" i="2"/>
  <c r="H12" i="2"/>
  <c r="H14" i="2"/>
  <c r="G12" i="2" l="1"/>
  <c r="G14" i="2"/>
  <c r="G9" i="2"/>
  <c r="G8" i="2"/>
  <c r="F8" i="2"/>
  <c r="E15" i="2" l="1"/>
  <c r="E13" i="2"/>
  <c r="E11" i="2"/>
  <c r="E10" i="2" s="1"/>
  <c r="E7" i="2"/>
  <c r="E6" i="2" s="1"/>
  <c r="F9" i="2"/>
  <c r="F7" i="2" s="1"/>
  <c r="F6" i="2" s="1"/>
  <c r="F12" i="2"/>
  <c r="F11" i="2" s="1"/>
  <c r="F14" i="2"/>
  <c r="F13" i="2" s="1"/>
  <c r="F15" i="2" l="1"/>
  <c r="F10" i="2"/>
  <c r="E30" i="2"/>
  <c r="B7" i="2"/>
  <c r="H7" i="2" s="1"/>
  <c r="F30" i="2" l="1"/>
  <c r="H16" i="2"/>
  <c r="B15" i="2"/>
  <c r="B11" i="2"/>
  <c r="B13" i="2"/>
  <c r="G13" i="2" l="1"/>
  <c r="H13" i="2"/>
  <c r="G11" i="2"/>
  <c r="H11" i="2"/>
  <c r="G15" i="2"/>
  <c r="H15" i="2"/>
  <c r="B10" i="2"/>
  <c r="G10" i="2" l="1"/>
  <c r="H10" i="2"/>
  <c r="B6" i="2"/>
  <c r="H6" i="2" l="1"/>
  <c r="B30" i="2"/>
  <c r="G7" i="2"/>
  <c r="G6" i="2" s="1"/>
  <c r="G30" i="2" l="1"/>
  <c r="H30" i="2"/>
</calcChain>
</file>

<file path=xl/sharedStrings.xml><?xml version="1.0" encoding="utf-8"?>
<sst xmlns="http://schemas.openxmlformats.org/spreadsheetml/2006/main" count="43" uniqueCount="41">
  <si>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</si>
  <si>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</si>
  <si>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</si>
  <si>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</si>
  <si>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</si>
  <si>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</si>
  <si>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</si>
  <si>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</si>
  <si>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</si>
  <si>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</si>
  <si>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</si>
  <si>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</si>
  <si>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</si>
  <si>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</si>
  <si>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</si>
  <si>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</si>
  <si>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</si>
  <si>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</si>
  <si>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</si>
  <si>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</si>
  <si>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</si>
  <si>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</si>
  <si>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0821300000121000065_67360 от 26.11.2021 года на проведение работ по капитальному ремонту спортивного зала МОУ СОШ №14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</si>
  <si>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</si>
  <si>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</si>
  <si>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</si>
  <si>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</si>
  <si>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</si>
  <si>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</si>
  <si>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</si>
  <si>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</si>
  <si>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</si>
  <si>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</si>
  <si>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</si>
  <si>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</si>
  <si>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>Кассовый расход на 07.04.2022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</si>
  <si>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14 апреля 2022 года</t>
  </si>
  <si>
    <t>Кассовый расход на 14.04.2022 года</t>
  </si>
  <si>
    <t>Кассовый расход с 07.04.2022 года по 14.04.2022 года</t>
  </si>
  <si>
    <t xml:space="preserve">По состоянию на 14.04.2022 года численность получателей составила 309 человек	</t>
  </si>
  <si>
    <t xml:space="preserve">По состоянию на 14.04.2022 года численность получателей составила 469 человек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</si>
</sst>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0" fontId="3" fillId="0" borderId="5" xfId="1" applyNumberFormat="1" applyFont="1" applyFill="1" applyBorder="1" applyAlignment="1" applyProtection="1"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showGridLines="0" tabSelected="1" view="pageBreakPreview" zoomScale="40" zoomScaleNormal="30" zoomScaleSheetLayoutView="40" workbookViewId="0">
      <selection activeCell="E4" sqref="E4"/>
    </sheetView>
  </sheetViews>
  <sheetFormatPr defaultColWidth="9.140625" defaultRowHeight="26.25" x14ac:dyDescent="0.4"/>
  <cols>
    <col min="1" max="1" width="90.28515625" style="1" customWidth="1"/>
    <col min="2" max="2" width="32.42578125" style="1" customWidth="1"/>
    <col min="3" max="3" width="30.85546875" style="1" customWidth="1"/>
    <col min="4" max="5" width="27.7109375" style="1" customWidth="1"/>
    <col min="6" max="6" width="31" style="1" customWidth="1"/>
    <col min="7" max="7" width="31.42578125" style="1" customWidth="1"/>
    <col min="8" max="8" width="16.7109375" style="1" customWidth="1"/>
    <col min="9" max="9" width="29.5703125" style="1" customWidth="1"/>
    <col min="10" max="10" width="40.42578125" style="1" customWidth="1"/>
    <col min="11" max="11" width="37.42578125" style="1" customWidth="1"/>
    <col min="12" max="12" width="99.7109375" style="1" customWidth="1"/>
    <col min="13" max="13" width="48" style="1" customWidth="1"/>
    <col min="14" max="205" width="9.140625" style="1" customWidth="1"/>
    <col min="206" max="16384" width="9.140625" style="1"/>
  </cols>
  <sheetData>
    <row r="1" spans="1:13" ht="33.75" customHeight="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22.5" hidden="1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ht="16.5" customHeight="1" x14ac:dyDescent="0.4">
      <c r="A3" s="8"/>
      <c r="B3" s="2"/>
      <c r="C3" s="2"/>
      <c r="D3" s="2"/>
      <c r="E3" s="2"/>
      <c r="F3" s="2"/>
      <c r="G3" s="2"/>
      <c r="H3" s="9"/>
      <c r="I3" s="9"/>
      <c r="J3" s="9"/>
      <c r="K3" s="9" t="s">
        <v>6</v>
      </c>
    </row>
    <row r="4" spans="1:13" ht="135.75" customHeight="1" x14ac:dyDescent="0.4">
      <c r="A4" s="10"/>
      <c r="B4" s="7" t="s">
        <v>8</v>
      </c>
      <c r="C4" s="7" t="s">
        <v>19</v>
      </c>
      <c r="D4" s="36" t="s">
        <v>35</v>
      </c>
      <c r="E4" s="36" t="s">
        <v>37</v>
      </c>
      <c r="F4" s="7" t="s">
        <v>38</v>
      </c>
      <c r="G4" s="7" t="s">
        <v>5</v>
      </c>
      <c r="H4" s="7" t="s">
        <v>0</v>
      </c>
      <c r="I4" s="29" t="s">
        <v>20</v>
      </c>
      <c r="J4" s="50" t="s">
        <v>7</v>
      </c>
      <c r="K4" s="51"/>
    </row>
    <row r="5" spans="1:13" s="6" customFormat="1" ht="22.5" customHeight="1" x14ac:dyDescent="0.4">
      <c r="A5" s="11">
        <v>1</v>
      </c>
      <c r="B5" s="11">
        <v>2</v>
      </c>
      <c r="C5" s="11">
        <v>3</v>
      </c>
      <c r="D5" s="11">
        <v>5</v>
      </c>
      <c r="E5" s="11">
        <v>5</v>
      </c>
      <c r="F5" s="11">
        <v>6</v>
      </c>
      <c r="G5" s="11">
        <v>7</v>
      </c>
      <c r="H5" s="11">
        <v>8</v>
      </c>
      <c r="I5" s="30">
        <v>9</v>
      </c>
      <c r="J5" s="52">
        <v>10</v>
      </c>
      <c r="K5" s="53"/>
    </row>
    <row r="6" spans="1:13" x14ac:dyDescent="0.4">
      <c r="A6" s="12" t="s">
        <v>1</v>
      </c>
      <c r="B6" s="24">
        <f>B7</f>
        <v>111238105.14</v>
      </c>
      <c r="C6" s="24">
        <f>C7</f>
        <v>0</v>
      </c>
      <c r="D6" s="24">
        <f t="shared" ref="D6:F6" si="0">D7</f>
        <v>37214058.269999996</v>
      </c>
      <c r="E6" s="24">
        <f t="shared" si="0"/>
        <v>46352564.329999998</v>
      </c>
      <c r="F6" s="24">
        <f t="shared" si="0"/>
        <v>9138506.0600000042</v>
      </c>
      <c r="G6" s="24">
        <f>G7</f>
        <v>64885540.809999995</v>
      </c>
      <c r="H6" s="25">
        <f>E6/B6</f>
        <v>0.41669681690156846</v>
      </c>
      <c r="I6" s="31"/>
      <c r="J6" s="54"/>
      <c r="K6" s="55"/>
    </row>
    <row r="7" spans="1:13" ht="51.75" x14ac:dyDescent="0.4">
      <c r="A7" s="12" t="s">
        <v>2</v>
      </c>
      <c r="B7" s="24">
        <f>B8+B9</f>
        <v>111238105.14</v>
      </c>
      <c r="C7" s="24">
        <f>C8+C9</f>
        <v>0</v>
      </c>
      <c r="D7" s="24">
        <f t="shared" ref="D7" si="1">D8+D9</f>
        <v>37214058.269999996</v>
      </c>
      <c r="E7" s="24">
        <f t="shared" ref="E7:F7" si="2">E8+E9</f>
        <v>46352564.329999998</v>
      </c>
      <c r="F7" s="24">
        <f t="shared" si="2"/>
        <v>9138506.0600000042</v>
      </c>
      <c r="G7" s="24">
        <f>G8+G9</f>
        <v>64885540.809999995</v>
      </c>
      <c r="H7" s="25">
        <f t="shared" ref="H7:H30" si="3">E7/B7</f>
        <v>0.41669681690156846</v>
      </c>
      <c r="I7" s="31"/>
      <c r="J7" s="54"/>
      <c r="K7" s="55"/>
    </row>
    <row r="8" spans="1:13" ht="105" x14ac:dyDescent="0.4">
      <c r="A8" s="13" t="s">
        <v>10</v>
      </c>
      <c r="B8" s="14">
        <v>54525215.829999998</v>
      </c>
      <c r="C8" s="14"/>
      <c r="D8" s="14">
        <v>23817363.989999998</v>
      </c>
      <c r="E8" s="14">
        <v>29387347.460000001</v>
      </c>
      <c r="F8" s="14">
        <f>E8-D8</f>
        <v>5569983.4700000025</v>
      </c>
      <c r="G8" s="26">
        <f>B8-E8</f>
        <v>25137868.369999997</v>
      </c>
      <c r="H8" s="23">
        <f t="shared" si="3"/>
        <v>0.5389680171395298</v>
      </c>
      <c r="I8" s="32"/>
      <c r="J8" s="56" t="s">
        <v>40</v>
      </c>
      <c r="K8" s="57"/>
      <c r="L8" s="40"/>
      <c r="M8" s="41"/>
    </row>
    <row r="9" spans="1:13" ht="91.5" customHeight="1" x14ac:dyDescent="0.4">
      <c r="A9" s="13" t="s">
        <v>11</v>
      </c>
      <c r="B9" s="14">
        <v>56712889.310000002</v>
      </c>
      <c r="C9" s="14"/>
      <c r="D9" s="14">
        <v>13396694.279999999</v>
      </c>
      <c r="E9" s="14">
        <v>16965216.870000001</v>
      </c>
      <c r="F9" s="14">
        <f t="shared" ref="F9:F14" si="4">E9-D9</f>
        <v>3568522.5900000017</v>
      </c>
      <c r="G9" s="26">
        <f>B9-E9</f>
        <v>39747672.439999998</v>
      </c>
      <c r="H9" s="23">
        <f t="shared" si="3"/>
        <v>0.29914217167222651</v>
      </c>
      <c r="I9" s="32"/>
      <c r="J9" s="56" t="s">
        <v>39</v>
      </c>
      <c r="K9" s="57"/>
      <c r="L9" s="40"/>
      <c r="M9" s="41"/>
    </row>
    <row r="10" spans="1:13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5">D11+D13</f>
        <v>1480263.29</v>
      </c>
      <c r="E10" s="15">
        <f t="shared" ref="E10:F10" si="6">E11+E13</f>
        <v>1864430.23</v>
      </c>
      <c r="F10" s="15">
        <f t="shared" si="6"/>
        <v>384166.93999999994</v>
      </c>
      <c r="G10" s="24">
        <f t="shared" ref="G10:G30" si="7">B10-E10</f>
        <v>11322366.219999999</v>
      </c>
      <c r="H10" s="25">
        <f t="shared" si="3"/>
        <v>0.1413861385567986</v>
      </c>
      <c r="I10" s="31"/>
      <c r="J10" s="44"/>
      <c r="K10" s="45"/>
    </row>
    <row r="11" spans="1:13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:F11" si="8">D12</f>
        <v>1480263.29</v>
      </c>
      <c r="E11" s="15">
        <f t="shared" si="8"/>
        <v>1864430.23</v>
      </c>
      <c r="F11" s="15">
        <f t="shared" si="8"/>
        <v>384166.93999999994</v>
      </c>
      <c r="G11" s="24">
        <f t="shared" si="7"/>
        <v>9874998.0999999996</v>
      </c>
      <c r="H11" s="25">
        <f t="shared" si="3"/>
        <v>0.15881780420563291</v>
      </c>
      <c r="I11" s="31"/>
      <c r="J11" s="44"/>
      <c r="K11" s="45"/>
    </row>
    <row r="12" spans="1:13" ht="52.5" x14ac:dyDescent="0.4">
      <c r="A12" s="17" t="s">
        <v>13</v>
      </c>
      <c r="B12" s="18">
        <v>11739428.33</v>
      </c>
      <c r="C12" s="18"/>
      <c r="D12" s="18">
        <v>1480263.29</v>
      </c>
      <c r="E12" s="18">
        <v>1864430.23</v>
      </c>
      <c r="F12" s="14">
        <f t="shared" si="4"/>
        <v>384166.93999999994</v>
      </c>
      <c r="G12" s="26">
        <f t="shared" si="7"/>
        <v>9874998.0999999996</v>
      </c>
      <c r="H12" s="23">
        <f t="shared" si="3"/>
        <v>0.15881780420563291</v>
      </c>
      <c r="I12" s="32"/>
      <c r="J12" s="40"/>
      <c r="K12" s="41"/>
    </row>
    <row r="13" spans="1:13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:F13" si="9">D14</f>
        <v>0</v>
      </c>
      <c r="E13" s="15">
        <f t="shared" si="9"/>
        <v>0</v>
      </c>
      <c r="F13" s="15">
        <f t="shared" si="9"/>
        <v>0</v>
      </c>
      <c r="G13" s="24">
        <f t="shared" si="7"/>
        <v>1447368.12</v>
      </c>
      <c r="H13" s="25">
        <f t="shared" si="3"/>
        <v>0</v>
      </c>
      <c r="I13" s="31"/>
      <c r="J13" s="44"/>
      <c r="K13" s="45"/>
    </row>
    <row r="14" spans="1:13" ht="144.75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7">
        <v>0</v>
      </c>
      <c r="F14" s="14">
        <f t="shared" si="4"/>
        <v>0</v>
      </c>
      <c r="G14" s="26">
        <f t="shared" si="7"/>
        <v>1447368.12</v>
      </c>
      <c r="H14" s="23">
        <f t="shared" si="3"/>
        <v>0</v>
      </c>
      <c r="I14" s="33">
        <v>44711</v>
      </c>
      <c r="J14" s="46" t="s">
        <v>22</v>
      </c>
      <c r="K14" s="47"/>
    </row>
    <row r="15" spans="1:13" x14ac:dyDescent="0.4">
      <c r="A15" s="12" t="s">
        <v>15</v>
      </c>
      <c r="B15" s="19">
        <f>B16</f>
        <v>5000000</v>
      </c>
      <c r="C15" s="19">
        <f>C16</f>
        <v>4936359.8499999996</v>
      </c>
      <c r="D15" s="19">
        <f t="shared" ref="D15:F15" si="10">D16</f>
        <v>1827862.33</v>
      </c>
      <c r="E15" s="19">
        <f t="shared" si="10"/>
        <v>1827862.33</v>
      </c>
      <c r="F15" s="19">
        <f t="shared" si="10"/>
        <v>0</v>
      </c>
      <c r="G15" s="24">
        <f t="shared" si="7"/>
        <v>3172137.67</v>
      </c>
      <c r="H15" s="25">
        <f t="shared" si="3"/>
        <v>0.36557246600000004</v>
      </c>
      <c r="I15" s="31"/>
      <c r="J15" s="44"/>
      <c r="K15" s="45"/>
    </row>
    <row r="16" spans="1:13" x14ac:dyDescent="0.4">
      <c r="A16" s="20" t="s">
        <v>14</v>
      </c>
      <c r="B16" s="19">
        <f>B17</f>
        <v>5000000</v>
      </c>
      <c r="C16" s="19">
        <f>SUM(C18:C29)</f>
        <v>4936359.8499999996</v>
      </c>
      <c r="D16" s="19">
        <f>D17</f>
        <v>1827862.33</v>
      </c>
      <c r="E16" s="19">
        <f>E17</f>
        <v>1827862.33</v>
      </c>
      <c r="F16" s="19">
        <f>F17</f>
        <v>0</v>
      </c>
      <c r="G16" s="24">
        <f>B16-E16</f>
        <v>3172137.67</v>
      </c>
      <c r="H16" s="25">
        <f>E16/B16</f>
        <v>0.36557246600000004</v>
      </c>
      <c r="I16" s="31"/>
      <c r="J16" s="44"/>
      <c r="K16" s="45"/>
    </row>
    <row r="17" spans="1:13" ht="84" customHeight="1" x14ac:dyDescent="0.4">
      <c r="A17" s="22" t="s">
        <v>18</v>
      </c>
      <c r="B17" s="27">
        <v>5000000</v>
      </c>
      <c r="C17" s="14">
        <f>SUM(C18:C29)</f>
        <v>4936359.8499999996</v>
      </c>
      <c r="D17" s="14">
        <v>1827862.33</v>
      </c>
      <c r="E17" s="14">
        <v>1827862.33</v>
      </c>
      <c r="F17" s="14">
        <f t="shared" ref="F17" si="11">E17-D17</f>
        <v>0</v>
      </c>
      <c r="G17" s="14">
        <v>3172137.67</v>
      </c>
      <c r="H17" s="23">
        <f>E17/B17</f>
        <v>0.36557246600000004</v>
      </c>
      <c r="I17" s="37"/>
      <c r="J17" s="38"/>
      <c r="K17" s="39"/>
    </row>
    <row r="18" spans="1:13" ht="92.25" customHeight="1" x14ac:dyDescent="0.4">
      <c r="A18" s="58"/>
      <c r="B18" s="61"/>
      <c r="C18" s="14">
        <v>36500</v>
      </c>
      <c r="D18" s="61"/>
      <c r="E18" s="61"/>
      <c r="F18" s="61"/>
      <c r="G18" s="64"/>
      <c r="H18" s="67"/>
      <c r="I18" s="34">
        <v>44651</v>
      </c>
      <c r="J18" s="42" t="s">
        <v>23</v>
      </c>
      <c r="K18" s="43"/>
      <c r="L18" s="3"/>
      <c r="M18" s="3"/>
    </row>
    <row r="19" spans="1:13" ht="87" customHeight="1" x14ac:dyDescent="0.4">
      <c r="A19" s="59"/>
      <c r="B19" s="62"/>
      <c r="C19" s="14">
        <v>52145</v>
      </c>
      <c r="D19" s="62"/>
      <c r="E19" s="62"/>
      <c r="F19" s="62"/>
      <c r="G19" s="65"/>
      <c r="H19" s="68"/>
      <c r="I19" s="34">
        <v>44651</v>
      </c>
      <c r="J19" s="46" t="s">
        <v>24</v>
      </c>
      <c r="K19" s="47"/>
      <c r="L19" s="3"/>
      <c r="M19" s="3"/>
    </row>
    <row r="20" spans="1:13" ht="118.5" customHeight="1" x14ac:dyDescent="0.4">
      <c r="A20" s="59"/>
      <c r="B20" s="62"/>
      <c r="C20" s="14">
        <v>491000</v>
      </c>
      <c r="D20" s="62"/>
      <c r="E20" s="62"/>
      <c r="F20" s="62"/>
      <c r="G20" s="65"/>
      <c r="H20" s="68"/>
      <c r="I20" s="35" t="s">
        <v>21</v>
      </c>
      <c r="J20" s="46" t="s">
        <v>25</v>
      </c>
      <c r="K20" s="47"/>
      <c r="L20" s="3"/>
      <c r="M20" s="3"/>
    </row>
    <row r="21" spans="1:13" ht="81" customHeight="1" x14ac:dyDescent="0.4">
      <c r="A21" s="59"/>
      <c r="B21" s="62"/>
      <c r="C21" s="14">
        <v>1131001.52</v>
      </c>
      <c r="D21" s="62"/>
      <c r="E21" s="62"/>
      <c r="F21" s="62"/>
      <c r="G21" s="65"/>
      <c r="H21" s="68"/>
      <c r="I21" s="34">
        <v>44681</v>
      </c>
      <c r="J21" s="46" t="s">
        <v>26</v>
      </c>
      <c r="K21" s="47"/>
      <c r="L21" s="3"/>
      <c r="M21" s="3"/>
    </row>
    <row r="22" spans="1:13" ht="86.25" customHeight="1" x14ac:dyDescent="0.4">
      <c r="A22" s="59"/>
      <c r="B22" s="62"/>
      <c r="C22" s="14">
        <v>665279</v>
      </c>
      <c r="D22" s="62"/>
      <c r="E22" s="62"/>
      <c r="F22" s="62"/>
      <c r="G22" s="65"/>
      <c r="H22" s="68"/>
      <c r="I22" s="34">
        <v>44651</v>
      </c>
      <c r="J22" s="46" t="s">
        <v>27</v>
      </c>
      <c r="K22" s="47"/>
      <c r="L22" s="3"/>
      <c r="M22" s="3"/>
    </row>
    <row r="23" spans="1:13" ht="105" x14ac:dyDescent="0.4">
      <c r="A23" s="59"/>
      <c r="B23" s="62"/>
      <c r="C23" s="14">
        <v>211377.33</v>
      </c>
      <c r="D23" s="62"/>
      <c r="E23" s="62"/>
      <c r="F23" s="62"/>
      <c r="G23" s="65"/>
      <c r="H23" s="68"/>
      <c r="I23" s="35" t="s">
        <v>21</v>
      </c>
      <c r="J23" s="46" t="s">
        <v>28</v>
      </c>
      <c r="K23" s="47"/>
      <c r="L23" s="3"/>
      <c r="M23" s="3"/>
    </row>
    <row r="24" spans="1:13" ht="120" customHeight="1" x14ac:dyDescent="0.4">
      <c r="A24" s="59"/>
      <c r="B24" s="62"/>
      <c r="C24" s="14">
        <v>796000</v>
      </c>
      <c r="D24" s="62"/>
      <c r="E24" s="62"/>
      <c r="F24" s="62"/>
      <c r="G24" s="65"/>
      <c r="H24" s="68"/>
      <c r="I24" s="35" t="s">
        <v>21</v>
      </c>
      <c r="J24" s="46" t="s">
        <v>29</v>
      </c>
      <c r="K24" s="47"/>
      <c r="L24" s="3"/>
      <c r="M24" s="3"/>
    </row>
    <row r="25" spans="1:13" ht="87.75" customHeight="1" x14ac:dyDescent="0.4">
      <c r="A25" s="59"/>
      <c r="B25" s="62"/>
      <c r="C25" s="14">
        <v>213700</v>
      </c>
      <c r="D25" s="62"/>
      <c r="E25" s="62"/>
      <c r="F25" s="62"/>
      <c r="G25" s="65"/>
      <c r="H25" s="68"/>
      <c r="I25" s="35">
        <v>44651</v>
      </c>
      <c r="J25" s="46" t="s">
        <v>30</v>
      </c>
      <c r="K25" s="47"/>
      <c r="L25" s="3"/>
      <c r="M25" s="3"/>
    </row>
    <row r="26" spans="1:13" ht="94.5" customHeight="1" x14ac:dyDescent="0.4">
      <c r="A26" s="59"/>
      <c r="B26" s="62"/>
      <c r="C26" s="14">
        <v>146000</v>
      </c>
      <c r="D26" s="62"/>
      <c r="E26" s="62"/>
      <c r="F26" s="62"/>
      <c r="G26" s="65"/>
      <c r="H26" s="68"/>
      <c r="I26" s="35">
        <v>44651</v>
      </c>
      <c r="J26" s="46" t="s">
        <v>31</v>
      </c>
      <c r="K26" s="47"/>
      <c r="L26" s="3"/>
      <c r="M26" s="3"/>
    </row>
    <row r="27" spans="1:13" ht="210.75" customHeight="1" x14ac:dyDescent="0.4">
      <c r="A27" s="59"/>
      <c r="B27" s="62"/>
      <c r="C27" s="14">
        <v>313800</v>
      </c>
      <c r="D27" s="62"/>
      <c r="E27" s="62"/>
      <c r="F27" s="62"/>
      <c r="G27" s="65"/>
      <c r="H27" s="68"/>
      <c r="I27" s="34">
        <v>44713</v>
      </c>
      <c r="J27" s="46" t="s">
        <v>32</v>
      </c>
      <c r="K27" s="47"/>
      <c r="L27" s="3"/>
      <c r="M27" s="3"/>
    </row>
    <row r="28" spans="1:13" ht="134.25" customHeight="1" x14ac:dyDescent="0.4">
      <c r="A28" s="59"/>
      <c r="B28" s="62"/>
      <c r="C28" s="14">
        <v>543110</v>
      </c>
      <c r="D28" s="62"/>
      <c r="E28" s="62"/>
      <c r="F28" s="62"/>
      <c r="G28" s="65"/>
      <c r="H28" s="68"/>
      <c r="I28" s="34">
        <v>44713</v>
      </c>
      <c r="J28" s="46" t="s">
        <v>33</v>
      </c>
      <c r="K28" s="47"/>
      <c r="L28" s="3"/>
      <c r="M28" s="3"/>
    </row>
    <row r="29" spans="1:13" ht="91.5" customHeight="1" x14ac:dyDescent="0.4">
      <c r="A29" s="60"/>
      <c r="B29" s="63"/>
      <c r="C29" s="14">
        <v>336447</v>
      </c>
      <c r="D29" s="63"/>
      <c r="E29" s="63"/>
      <c r="F29" s="63"/>
      <c r="G29" s="66"/>
      <c r="H29" s="69"/>
      <c r="I29" s="34">
        <v>44681</v>
      </c>
      <c r="J29" s="46" t="s">
        <v>34</v>
      </c>
      <c r="K29" s="47"/>
      <c r="L29" s="3"/>
      <c r="M29" s="3"/>
    </row>
    <row r="30" spans="1:13" x14ac:dyDescent="0.4">
      <c r="A30" s="21"/>
      <c r="B30" s="19">
        <f>B6+B10+B15</f>
        <v>129424901.59</v>
      </c>
      <c r="C30" s="19">
        <f>C6+C10+C15</f>
        <v>6376491.1199999992</v>
      </c>
      <c r="D30" s="19">
        <f t="shared" ref="D30" si="12">D6+D10+D15</f>
        <v>40522183.889999993</v>
      </c>
      <c r="E30" s="19">
        <f t="shared" ref="E30:F30" si="13">E6+E10+E15</f>
        <v>50044856.889999993</v>
      </c>
      <c r="F30" s="19">
        <f t="shared" si="13"/>
        <v>9522673.0000000037</v>
      </c>
      <c r="G30" s="24">
        <f t="shared" si="7"/>
        <v>79380044.700000018</v>
      </c>
      <c r="H30" s="25">
        <f t="shared" si="3"/>
        <v>0.38667100592848125</v>
      </c>
      <c r="I30" s="31"/>
      <c r="J30" s="44"/>
      <c r="K30" s="45"/>
    </row>
    <row r="31" spans="1:13" ht="4.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3" ht="14.25" customHeight="1" x14ac:dyDescent="0.4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96" customHeight="1" x14ac:dyDescent="0.4">
      <c r="A33" s="48" t="s">
        <v>16</v>
      </c>
      <c r="B33" s="48"/>
      <c r="C33" s="48"/>
      <c r="D33" s="48"/>
      <c r="E33" s="28"/>
      <c r="F33" s="28"/>
      <c r="G33" s="1" t="s">
        <v>17</v>
      </c>
      <c r="J33" s="2"/>
    </row>
    <row r="34" spans="1:10" x14ac:dyDescent="0.4">
      <c r="A34" s="4"/>
      <c r="B34" s="2"/>
      <c r="C34" s="2"/>
      <c r="D34" s="2"/>
      <c r="E34" s="2"/>
      <c r="F34" s="2"/>
      <c r="G34" s="2"/>
      <c r="H34" s="2"/>
      <c r="I34" s="2"/>
      <c r="J34" s="2"/>
    </row>
    <row r="36" spans="1:10" x14ac:dyDescent="0.4">
      <c r="G36" s="5"/>
    </row>
  </sheetData>
  <mergeCells count="38">
    <mergeCell ref="J29:K29"/>
    <mergeCell ref="D18:D29"/>
    <mergeCell ref="E18:E29"/>
    <mergeCell ref="F18:F29"/>
    <mergeCell ref="G18:G29"/>
    <mergeCell ref="H18:H29"/>
    <mergeCell ref="A33:D33"/>
    <mergeCell ref="A1:K1"/>
    <mergeCell ref="A2:K2"/>
    <mergeCell ref="J4:K4"/>
    <mergeCell ref="J5:K5"/>
    <mergeCell ref="J6:K6"/>
    <mergeCell ref="J11:K11"/>
    <mergeCell ref="J12:K12"/>
    <mergeCell ref="J13:K13"/>
    <mergeCell ref="J14:K14"/>
    <mergeCell ref="J15:K15"/>
    <mergeCell ref="J7:K7"/>
    <mergeCell ref="J8:K8"/>
    <mergeCell ref="J9:K9"/>
    <mergeCell ref="A18:A29"/>
    <mergeCell ref="B18:B29"/>
    <mergeCell ref="L8:M8"/>
    <mergeCell ref="L9:M9"/>
    <mergeCell ref="J18:K18"/>
    <mergeCell ref="J30:K30"/>
    <mergeCell ref="J16:K16"/>
    <mergeCell ref="J10:K10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</mergeCells>
  <pageMargins left="0.15748031496062992" right="0.15748031496062992" top="0.39370078740157483" bottom="0.15748031496062992" header="0.31496062992125984" footer="0.15748031496062992"/>
  <pageSetup paperSize="9" scale="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Пользователь</cp:lastModifiedBy>
  <cp:lastPrinted>2022-04-15T10:25:44Z</cp:lastPrinted>
  <dcterms:created xsi:type="dcterms:W3CDTF">2019-07-19T11:40:04Z</dcterms:created>
  <dcterms:modified xsi:type="dcterms:W3CDTF">2022-04-15T10:30:06Z</dcterms:modified>
</cp:coreProperties>
</file>